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5-2026гг." sheetId="2" r:id="rId1"/>
  </sheets>
  <definedNames>
    <definedName name="_xlnm.Print_Titles" localSheetId="0">'2025-2026гг.'!$9:$11</definedName>
  </definedNames>
  <calcPr calcId="124519"/>
</workbook>
</file>

<file path=xl/calcChain.xml><?xml version="1.0" encoding="utf-8"?>
<calcChain xmlns="http://schemas.openxmlformats.org/spreadsheetml/2006/main">
  <c r="D14" i="2"/>
  <c r="C14"/>
  <c r="C67"/>
  <c r="D39"/>
  <c r="C39"/>
  <c r="D30" l="1"/>
  <c r="C30"/>
  <c r="D71" l="1"/>
  <c r="C71"/>
  <c r="D67"/>
  <c r="D85" l="1"/>
  <c r="D84" s="1"/>
  <c r="C85"/>
  <c r="C84" s="1"/>
  <c r="D80"/>
  <c r="C80"/>
  <c r="D68"/>
  <c r="C68"/>
  <c r="D55"/>
  <c r="C55"/>
  <c r="D49"/>
  <c r="C49"/>
  <c r="D45"/>
  <c r="C45"/>
  <c r="D41"/>
  <c r="C41"/>
  <c r="D38"/>
  <c r="C38"/>
  <c r="D36"/>
  <c r="C36"/>
  <c r="D29"/>
  <c r="C29"/>
  <c r="D27"/>
  <c r="C27"/>
  <c r="D24"/>
  <c r="C24"/>
  <c r="D21"/>
  <c r="C21"/>
  <c r="D17"/>
  <c r="C17"/>
  <c r="D15"/>
  <c r="C15"/>
  <c r="D13"/>
  <c r="C13"/>
  <c r="D48" l="1"/>
  <c r="D47" s="1"/>
  <c r="C48"/>
  <c r="C47" s="1"/>
  <c r="D12"/>
  <c r="C12"/>
  <c r="D87" l="1"/>
  <c r="C87"/>
</calcChain>
</file>

<file path=xl/sharedStrings.xml><?xml version="1.0" encoding="utf-8"?>
<sst xmlns="http://schemas.openxmlformats.org/spreadsheetml/2006/main" count="161" uniqueCount="159">
  <si>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</si>
  <si>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</si>
  <si>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</si>
  <si>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</si>
  <si>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</si>
  <si>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</si>
  <si>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</si>
  <si>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</si>
  <si>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</si>
  <si>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</si>
  <si>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</si>
  <si>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</si>
  <si>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</si>
  <si>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</si>
  <si>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</si>
  <si>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</si>
  <si>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</si>
  <si>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</si>
  <si>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</si>
  <si>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</si>
  <si>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</si>
  <si>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</si>
  <si>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</si>
  <si>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</si>
  <si>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</si>
  <si>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</si>
  <si>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</si>
  <si>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</si>
  <si>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</si>
  <si>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</si>
  <si>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</si>
  <si>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</si>
  <si>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</si>
  <si>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</si>
  <si>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</si>
  <si>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Наименование доходов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</si>
  <si>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</si>
  <si>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</si>
  <si>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</si>
  <si>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</si>
  <si>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</si>
  <si>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</si>
  <si>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</si>
  <si>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</si>
  <si>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</si>
  <si>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</si>
  <si>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</si>
  <si>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</si>
  <si>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</si>
  <si>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</si>
  <si>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</si>
  <si>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</si>
  <si>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</si>
  <si>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</si>
  <si>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</si>
  <si>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</si>
  <si>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</si>
  <si>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</si>
  <si>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</si>
  <si>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</si>
  <si>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</si>
  <si>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</si>
  <si>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</si>
  <si>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</si>
  <si>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</si>
  <si>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</si>
  <si>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</si>
  <si>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</si>
  <si>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</si>
  <si>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</si>
  <si>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</si>
  <si>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</si>
  <si>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</si>
  <si>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</si>
  <si>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000 1 14 02000 00 0000 000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</si>
  <si>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</si>
  <si>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</si>
  <si>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</si>
  <si>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</si>
  <si>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</si>
  <si>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</si>
  <si>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</si>
  <si>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</si>
  <si>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</si>
  <si>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</si>
  <si>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</si>
  <si>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</si>
  <si>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</si>
  <si>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</si>
  <si>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</si>
  <si>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</si>
  <si>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</si>
  <si>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</si>
  <si>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</si>
  <si>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</si>
  <si>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</si>
  <si>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</si>
  <si>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</si>
  <si>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</si>
  <si>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</si>
  <si>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</si>
  <si>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</si>
  <si>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</si>
  <si>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</si>
  <si>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</si>
  <si>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</si>
  <si>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к решению Собрания депутатов</t>
  </si>
  <si>
    <t>Приложение 2</t>
  </si>
  <si>
    <t>Озерского городского округа</t>
  </si>
  <si>
    <t>от _______________ № _____</t>
  </si>
  <si>
    <t>000 1 11 05020 00 0000 120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</si>
  <si>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</si>
  <si>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</si>
  <si>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</si>
  <si>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</si>
  <si>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</si>
  <si>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</si>
  <si>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</si>
  <si>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000 2 02 45303 04 0000 150</t>
  </si>
  <si>
    <t>000 2 02 25304 04 0000 150</t>
  </si>
  <si>
    <t>000 1 14 13000 00 0000 000</t>
  </si>
  <si>
    <t>000 2 02 20079 04 0000 150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</si>
  <si>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</si>
  <si>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</si>
  <si>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</si>
  <si>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</si>
  <si>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</si>
  <si>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</si>
  <si>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</si>
  <si>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</si>
  <si>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</si>
  <si>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000 202 45179 04 0000 150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</si>
  <si>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</si>
  <si>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2026 год</t>
  </si>
  <si>
    <t>000 1 05 01000 00 0000 110</t>
  </si>
  <si>
    <t>000 1 13 02000 00 0000 130</t>
  </si>
  <si>
    <t>000 1 17 15000 00 0000 150</t>
  </si>
  <si>
    <t>Инициативные платежи</t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</si>
  <si>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</si>
  <si>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</si>
  <si>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</si>
  <si>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</si>
  <si>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000 2 02 25519 04 0000 150</t>
  </si>
  <si>
    <t>Субсидия бюджетам городских округов на поддержку отрасли культуры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</si>
  <si>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</si>
  <si>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</si>
  <si>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</si>
  <si>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</si>
  <si>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</si>
  <si>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</si>
  <si>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компенсации затрат государства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</si>
  <si>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</si>
  <si>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</si>
  <si>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</si>
  <si>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</si>
  <si>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000 2 02 27112 04 0000 150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</si>
  <si>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</si>
  <si>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Доходы бюджета Озерского городского округа на плановый период 2026 и 2027 годов</t>
  </si>
  <si>
    <t>2027 год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</si>
</sst>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/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Alignment="1">
      <alignment horizontal="right" vertical="center"/>
    </xf>
    <xf numFmtId="4" fontId="1" fillId="0" borderId="0" xfId="0" applyNumberFormat="1" applyFont="1" applyFill="1" applyAlignment="1">
      <alignment vertical="center"/>
    </xf>
    <xf numFmtId="3" fontId="1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3" fontId="2" fillId="0" borderId="0" xfId="1" applyFont="1" applyFill="1"/>
    <xf numFmtId="0" fontId="3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0"/>
  <sheetViews>
    <sheetView tabSelected="1" workbookViewId="0">
      <selection activeCell="D14" sqref="D14"/>
    </sheetView>
  </sheetViews>
  <sheetFormatPr defaultColWidth="8.88671875" defaultRowHeight="13.8"/>
  <cols>
    <col min="1" max="1" width="28.88671875" style="5" customWidth="1"/>
    <col min="2" max="2" width="46" style="17" customWidth="1"/>
    <col min="3" max="3" width="18.6640625" style="17" customWidth="1"/>
    <col min="4" max="4" width="17.77734375" style="19" customWidth="1"/>
    <col min="5" max="5" width="27.5546875" style="3" hidden="1" customWidth="1"/>
    <col min="6" max="6" width="25.33203125" style="3" hidden="1" customWidth="1"/>
    <col min="7" max="16384" width="8.88671875" style="3"/>
  </cols>
  <sheetData>
    <row r="1" spans="1:6" ht="15.6">
      <c r="C1" s="28" t="s">
        <v>107</v>
      </c>
      <c r="D1" s="28"/>
    </row>
    <row r="2" spans="1:6" ht="15.6">
      <c r="C2" s="28" t="s">
        <v>106</v>
      </c>
      <c r="D2" s="28"/>
    </row>
    <row r="3" spans="1:6" ht="15.6">
      <c r="C3" s="28" t="s">
        <v>108</v>
      </c>
      <c r="D3" s="28"/>
    </row>
    <row r="4" spans="1:6" ht="15.6">
      <c r="C4" s="28" t="s">
        <v>109</v>
      </c>
      <c r="D4" s="28"/>
    </row>
    <row r="6" spans="1:6" ht="17.399999999999999">
      <c r="A6" s="33" t="s">
        <v>157</v>
      </c>
      <c r="B6" s="33"/>
      <c r="C6" s="33"/>
      <c r="D6" s="33"/>
    </row>
    <row r="7" spans="1:6" ht="18">
      <c r="A7" s="6"/>
      <c r="B7" s="6"/>
      <c r="C7" s="6"/>
    </row>
    <row r="8" spans="1:6">
      <c r="A8" s="3"/>
      <c r="D8" s="18"/>
    </row>
    <row r="9" spans="1:6" ht="25.5" customHeight="1">
      <c r="A9" s="29" t="s">
        <v>36</v>
      </c>
      <c r="B9" s="29" t="s">
        <v>35</v>
      </c>
      <c r="C9" s="31" t="s">
        <v>115</v>
      </c>
      <c r="D9" s="32"/>
    </row>
    <row r="10" spans="1:6" ht="27.75" customHeight="1">
      <c r="A10" s="30"/>
      <c r="B10" s="30"/>
      <c r="C10" s="12" t="s">
        <v>133</v>
      </c>
      <c r="D10" s="21" t="s">
        <v>158</v>
      </c>
    </row>
    <row r="11" spans="1:6" s="8" customFormat="1" ht="18">
      <c r="A11" s="1">
        <v>1</v>
      </c>
      <c r="B11" s="1">
        <v>2</v>
      </c>
      <c r="C11" s="1">
        <v>3</v>
      </c>
      <c r="D11" s="20">
        <v>4</v>
      </c>
      <c r="E11" s="22">
        <v>842920000</v>
      </c>
      <c r="F11" s="22">
        <v>842920000</v>
      </c>
    </row>
    <row r="12" spans="1:6" s="11" customFormat="1">
      <c r="A12" s="9" t="s">
        <v>37</v>
      </c>
      <c r="B12" s="23" t="s">
        <v>38</v>
      </c>
      <c r="C12" s="10">
        <f>C13+C15+C17+C21+C24+C27+C29+C36+C38+C41+C44+C46</f>
        <v>1547333346</v>
      </c>
      <c r="D12" s="10">
        <f>D13+D15+D17+D21+D24+D27+D29+D36+D38+D41+D44+D46</f>
        <v>1699240599</v>
      </c>
    </row>
    <row r="13" spans="1:6" s="11" customFormat="1" ht="15.75" customHeight="1">
      <c r="A13" s="9" t="s">
        <v>39</v>
      </c>
      <c r="B13" s="23" t="s">
        <v>40</v>
      </c>
      <c r="C13" s="10">
        <f t="shared" ref="C13:D13" si="0">C14</f>
        <v>1121124644</v>
      </c>
      <c r="D13" s="10">
        <f t="shared" si="0"/>
        <v>1249894563</v>
      </c>
    </row>
    <row r="14" spans="1:6" s="8" customFormat="1" ht="16.5" customHeight="1">
      <c r="A14" s="7" t="s">
        <v>42</v>
      </c>
      <c r="B14" s="4" t="s">
        <v>0</v>
      </c>
      <c r="C14" s="25">
        <f>619710200+441414444+60000000</f>
        <v>1121124644</v>
      </c>
      <c r="D14" s="25">
        <f>680239300+509655263+60000000</f>
        <v>1249894563</v>
      </c>
    </row>
    <row r="15" spans="1:6" s="11" customFormat="1" ht="46.5" customHeight="1">
      <c r="A15" s="12" t="s">
        <v>41</v>
      </c>
      <c r="B15" s="15" t="s">
        <v>43</v>
      </c>
      <c r="C15" s="10">
        <f t="shared" ref="C15:D15" si="1">C16</f>
        <v>16183632</v>
      </c>
      <c r="D15" s="10">
        <f t="shared" si="1"/>
        <v>17370798</v>
      </c>
    </row>
    <row r="16" spans="1:6" s="8" customFormat="1" ht="45" customHeight="1">
      <c r="A16" s="1" t="s">
        <v>44</v>
      </c>
      <c r="B16" s="4" t="s">
        <v>1</v>
      </c>
      <c r="C16" s="25">
        <v>16183632</v>
      </c>
      <c r="D16" s="25">
        <v>17370798</v>
      </c>
    </row>
    <row r="17" spans="1:4" s="14" customFormat="1">
      <c r="A17" s="12" t="s">
        <v>46</v>
      </c>
      <c r="B17" s="15" t="s">
        <v>45</v>
      </c>
      <c r="C17" s="13">
        <f t="shared" ref="C17:D17" si="2">SUM(C18:C20)</f>
        <v>266181000</v>
      </c>
      <c r="D17" s="13">
        <f t="shared" si="2"/>
        <v>287328900</v>
      </c>
    </row>
    <row r="18" spans="1:4" ht="33" customHeight="1">
      <c r="A18" s="1" t="s">
        <v>134</v>
      </c>
      <c r="B18" s="4" t="s">
        <v>2</v>
      </c>
      <c r="C18" s="2">
        <v>257007600</v>
      </c>
      <c r="D18" s="2">
        <v>277853200</v>
      </c>
    </row>
    <row r="19" spans="1:4">
      <c r="A19" s="1" t="s">
        <v>47</v>
      </c>
      <c r="B19" s="4" t="s">
        <v>3</v>
      </c>
      <c r="C19" s="2">
        <v>50000</v>
      </c>
      <c r="D19" s="2">
        <v>50000</v>
      </c>
    </row>
    <row r="20" spans="1:4" ht="27.6">
      <c r="A20" s="1" t="s">
        <v>48</v>
      </c>
      <c r="B20" s="4" t="s">
        <v>4</v>
      </c>
      <c r="C20" s="2">
        <v>9123400</v>
      </c>
      <c r="D20" s="2">
        <v>9425700</v>
      </c>
    </row>
    <row r="21" spans="1:4" s="14" customFormat="1">
      <c r="A21" s="12" t="s">
        <v>50</v>
      </c>
      <c r="B21" s="15" t="s">
        <v>49</v>
      </c>
      <c r="C21" s="13">
        <f t="shared" ref="C21:D21" si="3">C22+C23</f>
        <v>64725800</v>
      </c>
      <c r="D21" s="13">
        <f t="shared" si="3"/>
        <v>66341400</v>
      </c>
    </row>
    <row r="22" spans="1:4">
      <c r="A22" s="1" t="s">
        <v>51</v>
      </c>
      <c r="B22" s="4" t="s">
        <v>5</v>
      </c>
      <c r="C22" s="2">
        <v>41425800</v>
      </c>
      <c r="D22" s="2">
        <v>43041400</v>
      </c>
    </row>
    <row r="23" spans="1:4">
      <c r="A23" s="1" t="s">
        <v>52</v>
      </c>
      <c r="B23" s="4" t="s">
        <v>6</v>
      </c>
      <c r="C23" s="2">
        <v>23300000</v>
      </c>
      <c r="D23" s="2">
        <v>23300000</v>
      </c>
    </row>
    <row r="24" spans="1:4" s="14" customFormat="1">
      <c r="A24" s="12" t="s">
        <v>54</v>
      </c>
      <c r="B24" s="15" t="s">
        <v>53</v>
      </c>
      <c r="C24" s="13">
        <f t="shared" ref="C24:D24" si="4">SUM(C25:C26)</f>
        <v>13939000</v>
      </c>
      <c r="D24" s="13">
        <f t="shared" si="4"/>
        <v>15270000</v>
      </c>
    </row>
    <row r="25" spans="1:4" ht="45.75" customHeight="1">
      <c r="A25" s="1" t="s">
        <v>55</v>
      </c>
      <c r="B25" s="4" t="s">
        <v>7</v>
      </c>
      <c r="C25" s="2">
        <v>13899000</v>
      </c>
      <c r="D25" s="2">
        <v>15230000</v>
      </c>
    </row>
    <row r="26" spans="1:4" ht="41.4">
      <c r="A26" s="1" t="s">
        <v>56</v>
      </c>
      <c r="B26" s="4" t="s">
        <v>8</v>
      </c>
      <c r="C26" s="2">
        <v>40000</v>
      </c>
      <c r="D26" s="2">
        <v>40000</v>
      </c>
    </row>
    <row r="27" spans="1:4" ht="44.25" hidden="1" customHeight="1">
      <c r="A27" s="12" t="s">
        <v>57</v>
      </c>
      <c r="B27" s="15" t="s">
        <v>100</v>
      </c>
      <c r="C27" s="13">
        <f t="shared" ref="C27:D27" si="5">C28</f>
        <v>0</v>
      </c>
      <c r="D27" s="13">
        <f t="shared" si="5"/>
        <v>0</v>
      </c>
    </row>
    <row r="28" spans="1:4" ht="27.6" hidden="1">
      <c r="A28" s="1" t="s">
        <v>58</v>
      </c>
      <c r="B28" s="4" t="s">
        <v>9</v>
      </c>
      <c r="C28" s="2"/>
      <c r="D28" s="2"/>
    </row>
    <row r="29" spans="1:4" s="14" customFormat="1" ht="45" customHeight="1">
      <c r="A29" s="12" t="s">
        <v>59</v>
      </c>
      <c r="B29" s="15" t="s">
        <v>60</v>
      </c>
      <c r="C29" s="13">
        <f t="shared" ref="C29:D29" si="6">C30+C35</f>
        <v>43178100</v>
      </c>
      <c r="D29" s="13">
        <f t="shared" si="6"/>
        <v>43178100</v>
      </c>
    </row>
    <row r="30" spans="1:4" ht="96.6">
      <c r="A30" s="1" t="s">
        <v>61</v>
      </c>
      <c r="B30" s="24" t="s">
        <v>13</v>
      </c>
      <c r="C30" s="2">
        <f>C31+C32+C33+C34</f>
        <v>32178100</v>
      </c>
      <c r="D30" s="2">
        <f>D31+D32+D33+D34</f>
        <v>32178100</v>
      </c>
    </row>
    <row r="31" spans="1:4" ht="78.75" customHeight="1">
      <c r="A31" s="1" t="s">
        <v>62</v>
      </c>
      <c r="B31" s="4" t="s">
        <v>10</v>
      </c>
      <c r="C31" s="2">
        <v>23500000</v>
      </c>
      <c r="D31" s="2">
        <v>23500000</v>
      </c>
    </row>
    <row r="32" spans="1:4" ht="105" customHeight="1">
      <c r="A32" s="1" t="s">
        <v>110</v>
      </c>
      <c r="B32" s="24" t="s">
        <v>11</v>
      </c>
      <c r="C32" s="2">
        <v>3500000</v>
      </c>
      <c r="D32" s="2">
        <v>3500000</v>
      </c>
    </row>
    <row r="33" spans="1:4" ht="106.5" customHeight="1">
      <c r="A33" s="1" t="s">
        <v>63</v>
      </c>
      <c r="B33" s="24" t="s">
        <v>149</v>
      </c>
      <c r="C33" s="2">
        <v>278100</v>
      </c>
      <c r="D33" s="2">
        <v>278100</v>
      </c>
    </row>
    <row r="34" spans="1:4" ht="52.5" customHeight="1">
      <c r="A34" s="1" t="s">
        <v>64</v>
      </c>
      <c r="B34" s="4" t="s">
        <v>12</v>
      </c>
      <c r="C34" s="2">
        <v>4900000</v>
      </c>
      <c r="D34" s="2">
        <v>4900000</v>
      </c>
    </row>
    <row r="35" spans="1:4" ht="96.75" customHeight="1">
      <c r="A35" s="1" t="s">
        <v>65</v>
      </c>
      <c r="B35" s="24" t="s">
        <v>14</v>
      </c>
      <c r="C35" s="2">
        <v>11000000</v>
      </c>
      <c r="D35" s="2">
        <v>11000000</v>
      </c>
    </row>
    <row r="36" spans="1:4" ht="30" customHeight="1">
      <c r="A36" s="12" t="s">
        <v>66</v>
      </c>
      <c r="B36" s="15" t="s">
        <v>70</v>
      </c>
      <c r="C36" s="13">
        <f t="shared" ref="C36:D36" si="7">C37</f>
        <v>7456370</v>
      </c>
      <c r="D36" s="13">
        <f t="shared" si="7"/>
        <v>7812038</v>
      </c>
    </row>
    <row r="37" spans="1:4" ht="27.6">
      <c r="A37" s="1" t="s">
        <v>67</v>
      </c>
      <c r="B37" s="4" t="s">
        <v>15</v>
      </c>
      <c r="C37" s="2">
        <v>7456370</v>
      </c>
      <c r="D37" s="2">
        <v>7812038</v>
      </c>
    </row>
    <row r="38" spans="1:4" s="14" customFormat="1" ht="33.75" customHeight="1">
      <c r="A38" s="12" t="s">
        <v>68</v>
      </c>
      <c r="B38" s="15" t="s">
        <v>71</v>
      </c>
      <c r="C38" s="13">
        <f t="shared" ref="C38:D38" si="8">C39+C40</f>
        <v>4244800</v>
      </c>
      <c r="D38" s="13">
        <f t="shared" si="8"/>
        <v>4244800</v>
      </c>
    </row>
    <row r="39" spans="1:4">
      <c r="A39" s="1" t="s">
        <v>69</v>
      </c>
      <c r="B39" s="4" t="s">
        <v>16</v>
      </c>
      <c r="C39" s="2">
        <f>3890800+55000</f>
        <v>3945800</v>
      </c>
      <c r="D39" s="2">
        <f>3890800+55000</f>
        <v>3945800</v>
      </c>
    </row>
    <row r="40" spans="1:4" ht="28.2" customHeight="1">
      <c r="A40" s="1" t="s">
        <v>135</v>
      </c>
      <c r="B40" s="4" t="s">
        <v>150</v>
      </c>
      <c r="C40" s="2">
        <v>299000</v>
      </c>
      <c r="D40" s="2">
        <v>299000</v>
      </c>
    </row>
    <row r="41" spans="1:4" ht="27.6">
      <c r="A41" s="12" t="s">
        <v>73</v>
      </c>
      <c r="B41" s="15" t="s">
        <v>72</v>
      </c>
      <c r="C41" s="13">
        <f t="shared" ref="C41:D41" si="9">SUM(C42:C43)</f>
        <v>2500000</v>
      </c>
      <c r="D41" s="13">
        <f t="shared" si="9"/>
        <v>0</v>
      </c>
    </row>
    <row r="42" spans="1:4" ht="82.8" hidden="1">
      <c r="A42" s="1" t="s">
        <v>74</v>
      </c>
      <c r="B42" s="24" t="s">
        <v>17</v>
      </c>
      <c r="C42" s="2"/>
      <c r="D42" s="2"/>
    </row>
    <row r="43" spans="1:4" ht="100.2" customHeight="1">
      <c r="A43" s="1" t="s">
        <v>120</v>
      </c>
      <c r="B43" s="24" t="s">
        <v>17</v>
      </c>
      <c r="C43" s="2">
        <v>2500000</v>
      </c>
      <c r="D43" s="2">
        <v>0</v>
      </c>
    </row>
    <row r="44" spans="1:4" ht="24" customHeight="1">
      <c r="A44" s="12" t="s">
        <v>75</v>
      </c>
      <c r="B44" s="15" t="s">
        <v>76</v>
      </c>
      <c r="C44" s="13">
        <v>7800000</v>
      </c>
      <c r="D44" s="13">
        <v>7800000</v>
      </c>
    </row>
    <row r="45" spans="1:4" s="14" customFormat="1" ht="20.25" hidden="1" customHeight="1">
      <c r="A45" s="12" t="s">
        <v>77</v>
      </c>
      <c r="B45" s="15" t="s">
        <v>18</v>
      </c>
      <c r="C45" s="13">
        <f t="shared" ref="C45:D45" si="10">SUM(C46)</f>
        <v>0</v>
      </c>
      <c r="D45" s="13">
        <f t="shared" si="10"/>
        <v>0</v>
      </c>
    </row>
    <row r="46" spans="1:4" s="14" customFormat="1" hidden="1">
      <c r="A46" s="1" t="s">
        <v>136</v>
      </c>
      <c r="B46" s="4" t="s">
        <v>137</v>
      </c>
      <c r="C46" s="2"/>
      <c r="D46" s="2"/>
    </row>
    <row r="47" spans="1:4">
      <c r="A47" s="9" t="s">
        <v>78</v>
      </c>
      <c r="B47" s="23" t="s">
        <v>79</v>
      </c>
      <c r="C47" s="10">
        <f t="shared" ref="C47:D47" si="11">C48+C84</f>
        <v>3402272629.1200004</v>
      </c>
      <c r="D47" s="10">
        <f t="shared" si="11"/>
        <v>3372566407.6300001</v>
      </c>
    </row>
    <row r="48" spans="1:4" ht="41.4">
      <c r="A48" s="12" t="s">
        <v>80</v>
      </c>
      <c r="B48" s="15" t="s">
        <v>81</v>
      </c>
      <c r="C48" s="10">
        <f t="shared" ref="C48:D48" si="12">C49+C55+C68+C80</f>
        <v>3402272629.1200004</v>
      </c>
      <c r="D48" s="10">
        <f t="shared" si="12"/>
        <v>3372566407.6300001</v>
      </c>
    </row>
    <row r="49" spans="1:4" ht="45.75" customHeight="1">
      <c r="A49" s="12" t="s">
        <v>82</v>
      </c>
      <c r="B49" s="15" t="s">
        <v>20</v>
      </c>
      <c r="C49" s="13">
        <f t="shared" ref="C49:D49" si="13">SUM(C50:C54)</f>
        <v>846084551</v>
      </c>
      <c r="D49" s="13">
        <f t="shared" si="13"/>
        <v>812790597</v>
      </c>
    </row>
    <row r="50" spans="1:4" s="14" customFormat="1" ht="41.4">
      <c r="A50" s="1" t="s">
        <v>83</v>
      </c>
      <c r="B50" s="4" t="s">
        <v>151</v>
      </c>
      <c r="C50" s="2">
        <v>100482247</v>
      </c>
      <c r="D50" s="2">
        <v>98120293</v>
      </c>
    </row>
    <row r="51" spans="1:4" ht="48" hidden="1" customHeight="1">
      <c r="A51" s="1" t="s">
        <v>138</v>
      </c>
      <c r="B51" s="26" t="s">
        <v>139</v>
      </c>
      <c r="C51" s="2"/>
      <c r="D51" s="2"/>
    </row>
    <row r="52" spans="1:4" ht="63" customHeight="1">
      <c r="A52" s="1" t="s">
        <v>104</v>
      </c>
      <c r="B52" s="4" t="s">
        <v>105</v>
      </c>
      <c r="C52" s="2">
        <v>438963304</v>
      </c>
      <c r="D52" s="2">
        <v>438963304</v>
      </c>
    </row>
    <row r="53" spans="1:4" ht="63" customHeight="1">
      <c r="A53" s="1" t="s">
        <v>84</v>
      </c>
      <c r="B53" s="4" t="s">
        <v>19</v>
      </c>
      <c r="C53" s="2">
        <v>306639000</v>
      </c>
      <c r="D53" s="2">
        <v>275707000</v>
      </c>
    </row>
    <row r="54" spans="1:4" hidden="1">
      <c r="A54" s="1" t="s">
        <v>140</v>
      </c>
      <c r="B54" s="4" t="s">
        <v>141</v>
      </c>
      <c r="C54" s="2"/>
      <c r="D54" s="2"/>
    </row>
    <row r="55" spans="1:4" ht="46.5" customHeight="1">
      <c r="A55" s="12" t="s">
        <v>85</v>
      </c>
      <c r="B55" s="15" t="s">
        <v>22</v>
      </c>
      <c r="C55" s="13">
        <f t="shared" ref="C55:D55" si="14">SUM(C56:C67)</f>
        <v>307070196.65000004</v>
      </c>
      <c r="D55" s="13">
        <f t="shared" si="14"/>
        <v>292365585.47000003</v>
      </c>
    </row>
    <row r="56" spans="1:4" s="14" customFormat="1" ht="87.75" customHeight="1">
      <c r="A56" s="1" t="s">
        <v>101</v>
      </c>
      <c r="B56" s="4" t="s">
        <v>103</v>
      </c>
      <c r="C56" s="2">
        <v>45255726</v>
      </c>
      <c r="D56" s="2">
        <v>42971164</v>
      </c>
    </row>
    <row r="57" spans="1:4" ht="80.25" customHeight="1">
      <c r="A57" s="1" t="s">
        <v>121</v>
      </c>
      <c r="B57" s="4" t="s">
        <v>122</v>
      </c>
      <c r="C57" s="2">
        <v>56857852.799999997</v>
      </c>
      <c r="D57" s="2">
        <v>0</v>
      </c>
    </row>
    <row r="58" spans="1:4" ht="69">
      <c r="A58" s="1" t="s">
        <v>119</v>
      </c>
      <c r="B58" s="4" t="s">
        <v>153</v>
      </c>
      <c r="C58" s="2">
        <v>9793300</v>
      </c>
      <c r="D58" s="2">
        <v>9796200</v>
      </c>
    </row>
    <row r="59" spans="1:4" ht="76.5" customHeight="1">
      <c r="A59" s="1" t="s">
        <v>123</v>
      </c>
      <c r="B59" s="4" t="s">
        <v>124</v>
      </c>
      <c r="C59" s="2">
        <v>420554.4</v>
      </c>
      <c r="D59" s="2">
        <v>0</v>
      </c>
    </row>
    <row r="60" spans="1:4" ht="76.5" hidden="1" customHeight="1">
      <c r="A60" s="1" t="s">
        <v>125</v>
      </c>
      <c r="B60" s="4" t="s">
        <v>126</v>
      </c>
      <c r="C60" s="2"/>
      <c r="D60" s="2"/>
    </row>
    <row r="61" spans="1:4" ht="54" hidden="1" customHeight="1">
      <c r="A61" s="1" t="s">
        <v>127</v>
      </c>
      <c r="B61" s="4" t="s">
        <v>128</v>
      </c>
      <c r="C61" s="2"/>
      <c r="D61" s="2"/>
    </row>
    <row r="62" spans="1:4" ht="41.4">
      <c r="A62" s="1" t="s">
        <v>116</v>
      </c>
      <c r="B62" s="4" t="s">
        <v>117</v>
      </c>
      <c r="C62" s="2">
        <v>161752.84</v>
      </c>
      <c r="D62" s="2">
        <v>0</v>
      </c>
    </row>
    <row r="63" spans="1:4" ht="27.6">
      <c r="A63" s="1" t="s">
        <v>142</v>
      </c>
      <c r="B63" s="4" t="s">
        <v>143</v>
      </c>
      <c r="C63" s="2">
        <v>98600</v>
      </c>
      <c r="D63" s="2">
        <v>0</v>
      </c>
    </row>
    <row r="64" spans="1:4" ht="87" hidden="1" customHeight="1">
      <c r="A64" s="1" t="s">
        <v>86</v>
      </c>
      <c r="B64" s="4" t="s">
        <v>21</v>
      </c>
      <c r="C64" s="2"/>
      <c r="D64" s="2"/>
    </row>
    <row r="65" spans="1:4" s="14" customFormat="1" ht="55.5" hidden="1" customHeight="1">
      <c r="A65" s="1" t="s">
        <v>129</v>
      </c>
      <c r="B65" s="4" t="s">
        <v>130</v>
      </c>
      <c r="C65" s="2"/>
      <c r="D65" s="2"/>
    </row>
    <row r="66" spans="1:4" s="14" customFormat="1" ht="46.5" customHeight="1">
      <c r="A66" s="1" t="s">
        <v>155</v>
      </c>
      <c r="B66" s="4" t="s">
        <v>156</v>
      </c>
      <c r="C66" s="2">
        <v>20099900</v>
      </c>
      <c r="D66" s="2">
        <v>20099900</v>
      </c>
    </row>
    <row r="67" spans="1:4" s="14" customFormat="1" ht="30.75" customHeight="1">
      <c r="A67" s="1" t="s">
        <v>102</v>
      </c>
      <c r="B67" s="4" t="s">
        <v>99</v>
      </c>
      <c r="C67" s="2">
        <f>70307393.63+11106809.38+24309740+553093.02+6916314.28+11500700+1913000+4876700+1343300+1282600+1716700+682600+3412550.3+541200+180400+180400+30771610+391000+1248600+339700+808100</f>
        <v>174382510.61000001</v>
      </c>
      <c r="D67" s="2">
        <f>66607004.49+11106809.38+24309740+553093.02+6916314.28+11500700+1913000+4876700+48240400+1329400+1282600+1716700+682600+929400+3412550.3+541200+180400+180400+30771610+391000+1248600+808100</f>
        <v>219498321.47000003</v>
      </c>
    </row>
    <row r="68" spans="1:4" ht="45" customHeight="1">
      <c r="A68" s="12" t="s">
        <v>87</v>
      </c>
      <c r="B68" s="15" t="s">
        <v>33</v>
      </c>
      <c r="C68" s="13">
        <f t="shared" ref="C68:D68" si="15">SUM(C69:C79)</f>
        <v>2249007381.4700003</v>
      </c>
      <c r="D68" s="13">
        <f t="shared" si="15"/>
        <v>2267299725.1599998</v>
      </c>
    </row>
    <row r="69" spans="1:4" ht="63.6" hidden="1" customHeight="1">
      <c r="A69" s="1" t="s">
        <v>88</v>
      </c>
      <c r="B69" s="4" t="s">
        <v>23</v>
      </c>
      <c r="C69" s="2"/>
      <c r="D69" s="2"/>
    </row>
    <row r="70" spans="1:4" ht="56.25" customHeight="1">
      <c r="A70" s="1" t="s">
        <v>89</v>
      </c>
      <c r="B70" s="4" t="s">
        <v>24</v>
      </c>
      <c r="C70" s="2">
        <v>14794323</v>
      </c>
      <c r="D70" s="2">
        <v>15193260</v>
      </c>
    </row>
    <row r="71" spans="1:4" ht="49.5" customHeight="1">
      <c r="A71" s="1" t="s">
        <v>90</v>
      </c>
      <c r="B71" s="4" t="s">
        <v>25</v>
      </c>
      <c r="C71" s="2">
        <f>680543345.34+578206140+3111500+20934200+20426300+246377320+13843720+200+14633362.91+15627639.68+47959490+2254700+9744500+227178.15+5007000+35872200+881700+14719083.73+9118100+9776891.13+17881.1+102213560+19200+291367552.1+319093+186070+3540384.42+1037300+72000+21700+3013200+3000000+1963100+353700+289800+2519200</f>
        <v>2139198311.5600004</v>
      </c>
      <c r="D71" s="2">
        <f>680821545.34+578383040+3111500+20934200+20426300+247211520+13845120+200+15218697.42+15627639.68+48428790+2344900+10134200+236265.28+5007000+37307100+881700+15257592.07+9057300+10167113.43+17881.1+103099360+19200+303022254.19+319093+186070+3673236.74+1037300+72000+21700+3013200+3000000+2041700+367800+301400+2519200</f>
        <v>2157113118.25</v>
      </c>
    </row>
    <row r="72" spans="1:4" ht="75" hidden="1" customHeight="1">
      <c r="A72" s="1" t="s">
        <v>91</v>
      </c>
      <c r="B72" s="4" t="s">
        <v>152</v>
      </c>
      <c r="C72" s="2"/>
      <c r="D72" s="2"/>
    </row>
    <row r="73" spans="1:4" ht="98.25" hidden="1" customHeight="1">
      <c r="A73" s="1" t="s">
        <v>92</v>
      </c>
      <c r="B73" s="4" t="s">
        <v>26</v>
      </c>
      <c r="C73" s="2"/>
      <c r="D73" s="2"/>
    </row>
    <row r="74" spans="1:4" ht="85.5" customHeight="1">
      <c r="A74" s="1" t="s">
        <v>93</v>
      </c>
      <c r="B74" s="4" t="s">
        <v>27</v>
      </c>
      <c r="C74" s="2">
        <v>15981900</v>
      </c>
      <c r="D74" s="2">
        <v>15981900</v>
      </c>
    </row>
    <row r="75" spans="1:4" ht="78" customHeight="1">
      <c r="A75" s="1" t="s">
        <v>94</v>
      </c>
      <c r="B75" s="4" t="s">
        <v>28</v>
      </c>
      <c r="C75" s="2">
        <v>24100</v>
      </c>
      <c r="D75" s="2">
        <v>2700</v>
      </c>
    </row>
    <row r="76" spans="1:4" ht="82.8" hidden="1">
      <c r="A76" s="1" t="s">
        <v>95</v>
      </c>
      <c r="B76" s="4" t="s">
        <v>29</v>
      </c>
      <c r="C76" s="2"/>
      <c r="D76" s="2"/>
    </row>
    <row r="77" spans="1:4" ht="60.75" customHeight="1">
      <c r="A77" s="1" t="s">
        <v>96</v>
      </c>
      <c r="B77" s="4" t="s">
        <v>30</v>
      </c>
      <c r="C77" s="2">
        <v>77828428.909999996</v>
      </c>
      <c r="D77" s="2">
        <v>77828428.909999996</v>
      </c>
    </row>
    <row r="78" spans="1:4" ht="48" customHeight="1">
      <c r="A78" s="1" t="s">
        <v>97</v>
      </c>
      <c r="B78" s="4" t="s">
        <v>31</v>
      </c>
      <c r="C78" s="2">
        <v>912900</v>
      </c>
      <c r="D78" s="2">
        <v>912900</v>
      </c>
    </row>
    <row r="79" spans="1:4" ht="35.25" customHeight="1">
      <c r="A79" s="1" t="s">
        <v>98</v>
      </c>
      <c r="B79" s="4" t="s">
        <v>32</v>
      </c>
      <c r="C79" s="2">
        <v>267418</v>
      </c>
      <c r="D79" s="2">
        <v>267418</v>
      </c>
    </row>
    <row r="80" spans="1:4" ht="38.25" customHeight="1">
      <c r="A80" s="12" t="s">
        <v>111</v>
      </c>
      <c r="B80" s="15" t="s">
        <v>112</v>
      </c>
      <c r="C80" s="13">
        <f t="shared" ref="C80:D80" si="16">SUM(C81:C83)</f>
        <v>110500</v>
      </c>
      <c r="D80" s="13">
        <f t="shared" si="16"/>
        <v>110500</v>
      </c>
    </row>
    <row r="81" spans="1:6" ht="108.75" hidden="1" customHeight="1">
      <c r="A81" s="1" t="s">
        <v>131</v>
      </c>
      <c r="B81" s="4" t="s">
        <v>132</v>
      </c>
      <c r="C81" s="2"/>
      <c r="D81" s="2"/>
    </row>
    <row r="82" spans="1:6" ht="147" hidden="1" customHeight="1">
      <c r="A82" s="1" t="s">
        <v>118</v>
      </c>
      <c r="B82" s="4" t="s">
        <v>154</v>
      </c>
      <c r="C82" s="2"/>
      <c r="D82" s="2"/>
      <c r="E82" s="2">
        <v>36294600</v>
      </c>
      <c r="F82" s="2">
        <v>36294600</v>
      </c>
    </row>
    <row r="83" spans="1:6" ht="41.25" customHeight="1">
      <c r="A83" s="1" t="s">
        <v>113</v>
      </c>
      <c r="B83" s="4" t="s">
        <v>114</v>
      </c>
      <c r="C83" s="2">
        <v>110500</v>
      </c>
      <c r="D83" s="2">
        <v>110500</v>
      </c>
    </row>
    <row r="84" spans="1:6" ht="33.75" hidden="1" customHeight="1">
      <c r="A84" s="12" t="s">
        <v>144</v>
      </c>
      <c r="B84" s="15" t="s">
        <v>145</v>
      </c>
      <c r="C84" s="13">
        <f t="shared" ref="C84:D85" si="17">SUM(C85)</f>
        <v>0</v>
      </c>
      <c r="D84" s="13">
        <f t="shared" si="17"/>
        <v>0</v>
      </c>
    </row>
    <row r="85" spans="1:6" ht="33.75" hidden="1" customHeight="1">
      <c r="A85" s="12" t="s">
        <v>146</v>
      </c>
      <c r="B85" s="27" t="s">
        <v>147</v>
      </c>
      <c r="C85" s="13">
        <f t="shared" si="17"/>
        <v>0</v>
      </c>
      <c r="D85" s="13">
        <f t="shared" si="17"/>
        <v>0</v>
      </c>
    </row>
    <row r="86" spans="1:6" ht="33.75" hidden="1" customHeight="1">
      <c r="A86" s="1" t="s">
        <v>148</v>
      </c>
      <c r="B86" s="26" t="s">
        <v>147</v>
      </c>
      <c r="C86" s="2"/>
      <c r="D86" s="2"/>
    </row>
    <row r="87" spans="1:6" ht="29.25" customHeight="1">
      <c r="A87" s="16"/>
      <c r="B87" s="12" t="s">
        <v>34</v>
      </c>
      <c r="C87" s="13">
        <f>C12+C47</f>
        <v>4949605975.1200008</v>
      </c>
      <c r="D87" s="13">
        <f>D12+D47</f>
        <v>5071807006.6300001</v>
      </c>
    </row>
    <row r="90" spans="1:6">
      <c r="D90" s="17"/>
    </row>
  </sheetData>
  <mergeCells count="8">
    <mergeCell ref="C1:D1"/>
    <mergeCell ref="A9:A10"/>
    <mergeCell ref="B9:B10"/>
    <mergeCell ref="C9:D9"/>
    <mergeCell ref="C2:D2"/>
    <mergeCell ref="C3:D3"/>
    <mergeCell ref="C4:D4"/>
    <mergeCell ref="A6:D6"/>
  </mergeCells>
  <pageMargins left="0.98425196850393704" right="0.39370078740157483" top="0.78740157480314965" bottom="0.78740157480314965" header="0" footer="0"/>
  <pageSetup paperSize="9" scale="7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2025-2026гг.</vt:lpstr>
      <vt:lpstr>'2025-2026гг.'!Заголовки_для_печати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2024-11-13T03:42:08Z</dcterms:modified>
</cp:coreProperties>
</file>